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<sst xmlns="http://schemas.openxmlformats.org/spreadsheetml/2006/main" count="209" uniqueCount="84">
  <si>
    <t>Sl.
No.</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</si>
  <si>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</si>
  <si>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</si>
  <si>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</si>
  <si>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</si>
  <si>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</si>
  <si>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</si>
  <si>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</si>
  <si>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</si>
  <si>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</si>
  <si>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</si>
  <si>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</si>
  <si>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</si>
  <si>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</si>
  <si>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</si>
  <si>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</si>
  <si>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</si>
  <si>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</si>
  <si>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</si>
  <si>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</si>
  <si>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</si>
  <si>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</si>
  <si>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</si>
  <si>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</si>
  <si>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</si>
  <si>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</si>
  <si>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</si>
  <si>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</si>
  <si>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</si>
  <si>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In Words</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</si>
  <si>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</si>
  <si>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</si>
  <si>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</si>
  <si>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</si>
  <si>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</si>
  <si>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</si>
  <si>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</si>
  <si>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</si>
  <si>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</si>
  <si>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</si>
  <si>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</si>
  <si>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</si>
  <si>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</si>
  <si>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GST</t>
  </si>
  <si>
    <t xml:space="preserve">Tender Inviting Authority : Managing Director, West Bengal Livestock Development Corporation Limited </t>
  </si>
  <si>
    <t>TOTAL AMOUNT (Rs.)  With Taxes</t>
  </si>
  <si>
    <t>INR Zero Only</t>
  </si>
  <si>
    <t>Item Code</t>
  </si>
  <si>
    <r>
      <rPr>
        <b/>
        <sz val="16"/>
        <color indexed="10"/>
        <rFont val="Georgia"/>
        <family val="1"/>
      </rPr>
      <t>Desktop PC</t>
    </r>
    <r>
      <rPr>
        <b/>
        <sz val="14"/>
        <rFont val="Georgia"/>
        <family val="1"/>
      </rPr>
      <t xml:space="preserve">
CPU-Core i3, 12th Generation, RAM-08 GB, SSD - 512GB Monitor -19.5”, Window 11 Home, Onsite Warranty -1 Year Make : HP/DELL</t>
    </r>
  </si>
  <si>
    <t>item1</t>
  </si>
  <si>
    <t>Pc.</t>
  </si>
  <si>
    <t xml:space="preserve">Quantity </t>
  </si>
  <si>
    <r>
      <t xml:space="preserve">Item Description </t>
    </r>
    <r>
      <rPr>
        <b/>
        <sz val="16"/>
        <color indexed="10"/>
        <rFont val="Arial"/>
        <family val="2"/>
      </rPr>
      <t xml:space="preserve">(Scope of Work As per Annexure-A) </t>
    </r>
  </si>
  <si>
    <r>
      <rPr>
        <b/>
        <sz val="16"/>
        <color indexed="10"/>
        <rFont val="Georgia"/>
        <family val="1"/>
      </rPr>
      <t xml:space="preserve">Laser Jet Monochrome Printer </t>
    </r>
    <r>
      <rPr>
        <b/>
        <sz val="14"/>
        <rFont val="Georgia"/>
        <family val="1"/>
      </rPr>
      <t xml:space="preserve">
Laserjet Printer with USB Connectivity, PRINT MEDIA SUPPORTED : A4; A5; A5(LEF); B5 (JIS); Oficio; Envelope (DL, C5); Plain, Thick, Thin, Colour, Preprinted, Recycled, Labels, CardStock, Bond, Archive, Envelope, Print USB 2.0 High Speed connectivity, Standard Warranty HP Onsite 1 year, Make-HP</t>
    </r>
  </si>
  <si>
    <r>
      <rPr>
        <b/>
        <sz val="16"/>
        <color indexed="10"/>
        <rFont val="Georgia"/>
        <family val="1"/>
      </rPr>
      <t xml:space="preserve">Ink Tank Multi Function Printer </t>
    </r>
    <r>
      <rPr>
        <b/>
        <sz val="14"/>
        <rFont val="Georgia"/>
        <family val="1"/>
      </rPr>
      <t xml:space="preserve">
Colour printer with Scanner, Print, Scan &amp; Copy, HP GT52 Original Ink Bottle (Cyan, Magenta, Yellow), HP GT51 Original Black Ink Bottle Make : HP-319 Ink Tank </t>
    </r>
  </si>
  <si>
    <r>
      <rPr>
        <b/>
        <sz val="16"/>
        <color indexed="10"/>
        <rFont val="Georgia"/>
        <family val="1"/>
      </rPr>
      <t xml:space="preserve">Mobile Set </t>
    </r>
    <r>
      <rPr>
        <b/>
        <sz val="14"/>
        <rFont val="Georgia"/>
        <family val="1"/>
      </rPr>
      <t xml:space="preserve">
Dimension(Min.)(LxB): 164 x 75.4 x 7.9 mm
Dual SIM (Nano-SIM, dual stand-by). Size : 6.52 inches
32GB 3GH RAM, 64GB 4GB RAM 
Front Camera : 5 MP Rear Camera : 13 MP, 
Colour : Black 
Make : Oppo/Vivo/Samsung</t>
    </r>
  </si>
  <si>
    <r>
      <rPr>
        <b/>
        <sz val="16"/>
        <color indexed="10"/>
        <rFont val="Georgia"/>
        <family val="1"/>
      </rPr>
      <t>Pen Drive</t>
    </r>
    <r>
      <rPr>
        <b/>
        <sz val="14"/>
        <rFont val="Georgia"/>
        <family val="1"/>
      </rPr>
      <t xml:space="preserve"> </t>
    </r>
    <r>
      <rPr>
        <b/>
        <sz val="14"/>
        <color indexed="10"/>
        <rFont val="Georgia"/>
        <family val="1"/>
      </rPr>
      <t>-32 GB</t>
    </r>
    <r>
      <rPr>
        <b/>
        <sz val="14"/>
        <rFont val="Georgia"/>
        <family val="1"/>
      </rPr>
      <t xml:space="preserve"> (HP-Steel)</t>
    </r>
  </si>
  <si>
    <r>
      <rPr>
        <b/>
        <sz val="16"/>
        <color indexed="10"/>
        <rFont val="Georgia"/>
        <family val="1"/>
      </rPr>
      <t>Pen Drive</t>
    </r>
    <r>
      <rPr>
        <b/>
        <sz val="14"/>
        <color indexed="10"/>
        <rFont val="Georgia"/>
        <family val="1"/>
      </rPr>
      <t xml:space="preserve"> -64 GB</t>
    </r>
    <r>
      <rPr>
        <b/>
        <sz val="14"/>
        <rFont val="Georgia"/>
        <family val="1"/>
      </rPr>
      <t xml:space="preserve"> (HP-Steel)</t>
    </r>
  </si>
  <si>
    <r>
      <rPr>
        <b/>
        <sz val="16"/>
        <color indexed="10"/>
        <rFont val="Georgia"/>
        <family val="1"/>
      </rPr>
      <t>Pen Drive</t>
    </r>
    <r>
      <rPr>
        <b/>
        <sz val="14"/>
        <color indexed="10"/>
        <rFont val="Georgia"/>
        <family val="1"/>
      </rPr>
      <t xml:space="preserve"> -128 GB</t>
    </r>
    <r>
      <rPr>
        <b/>
        <sz val="14"/>
        <rFont val="Georgia"/>
        <family val="1"/>
      </rPr>
      <t xml:space="preserve"> (HP-Steel)</t>
    </r>
  </si>
  <si>
    <r>
      <rPr>
        <b/>
        <sz val="16"/>
        <color indexed="10"/>
        <rFont val="Georgia"/>
        <family val="1"/>
      </rPr>
      <t>Extension Board</t>
    </r>
    <r>
      <rPr>
        <b/>
        <sz val="14"/>
        <rFont val="Georgia"/>
        <family val="1"/>
      </rPr>
      <t xml:space="preserve"> (At least three connector, Long type Chord Length; Make : Skill / Similar Type </t>
    </r>
  </si>
  <si>
    <r>
      <t xml:space="preserve">Quick Heal Total Security (Renewal) - </t>
    </r>
    <r>
      <rPr>
        <b/>
        <sz val="14"/>
        <color indexed="10"/>
        <rFont val="Georgia"/>
        <family val="1"/>
      </rPr>
      <t>Three Years</t>
    </r>
    <r>
      <rPr>
        <b/>
        <sz val="14"/>
        <rFont val="Georgia"/>
        <family val="1"/>
      </rPr>
      <t xml:space="preserve"> </t>
    </r>
    <r>
      <rPr>
        <b/>
        <sz val="14"/>
        <color indexed="10"/>
        <rFont val="Georgia"/>
        <family val="1"/>
      </rPr>
      <t xml:space="preserve">- One User </t>
    </r>
  </si>
  <si>
    <r>
      <t xml:space="preserve">Quick Heal Total Security (Renewal) </t>
    </r>
    <r>
      <rPr>
        <b/>
        <sz val="14"/>
        <color indexed="10"/>
        <rFont val="Georgia"/>
        <family val="1"/>
      </rPr>
      <t xml:space="preserve"> - One Years - Three User </t>
    </r>
  </si>
  <si>
    <t>item4</t>
  </si>
  <si>
    <t>item6</t>
  </si>
  <si>
    <t>item7</t>
  </si>
  <si>
    <t>item8</t>
  </si>
  <si>
    <t>item9</t>
  </si>
  <si>
    <t>item10</t>
  </si>
  <si>
    <t>item11</t>
  </si>
  <si>
    <r>
      <t>Quick Heal Total Security (Renewal)</t>
    </r>
    <r>
      <rPr>
        <b/>
        <sz val="14"/>
        <color indexed="10"/>
        <rFont val="Georgia"/>
        <family val="1"/>
      </rPr>
      <t xml:space="preserve"> - One Years   - Ten User </t>
    </r>
  </si>
  <si>
    <r>
      <t xml:space="preserve">RATE </t>
    </r>
    <r>
      <rPr>
        <b/>
        <sz val="11"/>
        <color indexed="10"/>
        <rFont val="Arial"/>
        <family val="2"/>
      </rPr>
      <t>inclussive of GST</t>
    </r>
    <r>
      <rPr>
        <b/>
        <sz val="11"/>
        <rFont val="Arial"/>
        <family val="2"/>
      </rPr>
      <t xml:space="preserve"> and all other Tax, Surcharge, Cess if any etc. In Figures To be entered by the Bidder 
</t>
    </r>
    <r>
      <rPr>
        <b/>
        <sz val="11"/>
        <color indexed="10"/>
        <rFont val="Arial"/>
        <family val="2"/>
      </rPr>
      <t>Rs.      P</t>
    </r>
    <r>
      <rPr>
        <b/>
        <sz val="11"/>
        <rFont val="Arial"/>
        <family val="2"/>
      </rPr>
      <t xml:space="preserve">
 </t>
    </r>
  </si>
  <si>
    <r>
      <t xml:space="preserve">High Speed Scanner                                                      </t>
    </r>
    <r>
      <rPr>
        <b/>
        <sz val="16"/>
        <rFont val="Georgia"/>
        <family val="1"/>
      </rPr>
      <t>( Like Canon P-215II/ similar like)
Scanner type : Monochrome , Sheet Fed, ADF Capacity : 10 Sheets 
Optical Resolution : 600dpi, Scanning Feature : Duplex, Paper : A4</t>
    </r>
  </si>
  <si>
    <t>item12</t>
  </si>
  <si>
    <t>item13</t>
  </si>
  <si>
    <t>item14</t>
  </si>
  <si>
    <t>item15</t>
  </si>
  <si>
    <t>Name of Work : Supply of  Computer, Printer, Scanner and Computer Peripherals  at West Bengal Livestock Development Corporation Limited, LB-2, Sector-III, Salt Lake City, Kolkata during the period from 1st April 2024 to 31 st March 2025.</t>
  </si>
  <si>
    <t xml:space="preserve">256 GB SATA SSD ( Make : Acer/Samsung/Silicon Power) </t>
  </si>
  <si>
    <t xml:space="preserve">500 GB SATA SSD ( Make : Acer/Samsung/Silicon Power ) </t>
  </si>
  <si>
    <t xml:space="preserve">1 TB SATA SSD-EXTERNAL  ( Make : Acer/Samsung/Silicon Power ) </t>
  </si>
  <si>
    <t>USER</t>
  </si>
  <si>
    <t>Laptop (12th Generation - as per Specification HP Make)</t>
  </si>
  <si>
    <r>
      <rPr>
        <b/>
        <i/>
        <sz val="16"/>
        <color indexed="10"/>
        <rFont val="Georgia"/>
        <family val="1"/>
      </rPr>
      <t>e-</t>
    </r>
    <r>
      <rPr>
        <b/>
        <sz val="18"/>
        <color indexed="8"/>
        <rFont val="Georgia"/>
        <family val="1"/>
      </rPr>
      <t xml:space="preserve">Tender No. </t>
    </r>
    <r>
      <rPr>
        <b/>
        <sz val="14"/>
        <color indexed="8"/>
        <rFont val="Georgia"/>
        <family val="1"/>
      </rPr>
      <t>WBARD/WBLDC/</t>
    </r>
    <r>
      <rPr>
        <b/>
        <sz val="16"/>
        <color indexed="10"/>
        <rFont val="Georgia"/>
        <family val="1"/>
      </rPr>
      <t>NIT-671e</t>
    </r>
    <r>
      <rPr>
        <b/>
        <sz val="14"/>
        <color indexed="8"/>
        <rFont val="Georgia"/>
        <family val="1"/>
      </rPr>
      <t>/2023-24 Dated 04/03/2024</t>
    </r>
  </si>
  <si>
    <t>item16</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</si>
</sst>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quot;Yes&quot;;&quot;Yes&quot;;&quot;No&quot;"/>
    <numFmt numFmtId="184" formatCode="&quot;True&quot;;&quot;True&quot;;&quot;False&quot;"/>
    <numFmt numFmtId="185" formatCode="&quot;On&quot;;&quot;On&quot;;&quot;Off&quot;"/>
    <numFmt numFmtId="186" formatCode="[$€-2]\ #,##0.00_);[Red]\([$€-2]\ #,##0.00\)"/>
  </numFmts>
  <fonts count="8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6"/>
      <color indexed="8"/>
      <name val="Georgia"/>
      <family val="1"/>
    </font>
    <font>
      <b/>
      <sz val="12"/>
      <name val="Arial"/>
      <family val="2"/>
    </font>
    <font>
      <b/>
      <sz val="18"/>
      <color indexed="8"/>
      <name val="Georgia"/>
      <family val="1"/>
    </font>
    <font>
      <b/>
      <sz val="14"/>
      <name val="Georgia"/>
      <family val="1"/>
    </font>
    <font>
      <b/>
      <sz val="14"/>
      <color indexed="10"/>
      <name val="Georgia"/>
      <family val="1"/>
    </font>
    <font>
      <b/>
      <sz val="16"/>
      <color indexed="10"/>
      <name val="Georgia"/>
      <family val="1"/>
    </font>
    <font>
      <b/>
      <sz val="16"/>
      <name val="Arial"/>
      <family val="2"/>
    </font>
    <font>
      <b/>
      <sz val="16"/>
      <color indexed="10"/>
      <name val="Arial"/>
      <family val="2"/>
    </font>
    <font>
      <b/>
      <sz val="16"/>
      <name val="Georgia"/>
      <family val="1"/>
    </font>
    <font>
      <b/>
      <sz val="14"/>
      <color indexed="8"/>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6"/>
      <name val="Arial"/>
      <family val="2"/>
    </font>
    <font>
      <b/>
      <sz val="14"/>
      <color indexed="17"/>
      <name val="Arial"/>
      <family val="2"/>
    </font>
    <font>
      <sz val="12"/>
      <color indexed="8"/>
      <name val="Georgia"/>
      <family val="1"/>
    </font>
    <font>
      <b/>
      <sz val="12"/>
      <color indexed="8"/>
      <name val="Georgia"/>
      <family val="1"/>
    </font>
    <font>
      <b/>
      <sz val="11"/>
      <color indexed="18"/>
      <name val="Arial"/>
      <family val="2"/>
    </font>
    <font>
      <b/>
      <u val="single"/>
      <sz val="16"/>
      <color indexed="10"/>
      <name val="Arial"/>
      <family val="2"/>
    </font>
    <font>
      <b/>
      <i/>
      <sz val="16"/>
      <color indexed="10"/>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800000"/>
      <name val="Arial"/>
      <family val="2"/>
    </font>
    <font>
      <b/>
      <sz val="14"/>
      <color rgb="FF007A37"/>
      <name val="Arial"/>
      <family val="2"/>
    </font>
    <font>
      <sz val="12"/>
      <color theme="1"/>
      <name val="Georgia"/>
      <family val="1"/>
    </font>
    <font>
      <b/>
      <sz val="12"/>
      <color theme="1"/>
      <name val="Georgia"/>
      <family val="1"/>
    </font>
    <font>
      <b/>
      <sz val="16"/>
      <color theme="1"/>
      <name val="Georgia"/>
      <family val="1"/>
    </font>
    <font>
      <b/>
      <sz val="11"/>
      <color rgb="FF000066"/>
      <name val="Arial"/>
      <family val="2"/>
    </font>
    <font>
      <b/>
      <sz val="14"/>
      <color theme="1"/>
      <name val="Georgia"/>
      <family val="1"/>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EAEAEA"/>
        <bgColor indexed="64"/>
      </patternFill>
    </fill>
    <fill>
      <patternFill patternType="solid">
        <fgColor theme="0"/>
        <bgColor indexed="64"/>
      </patternFill>
    </fill>
    <fill>
      <patternFill patternType="solid">
        <fgColor rgb="FFDDDDDD"/>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style="medium"/>
      <right style="medium"/>
      <top style="medium"/>
      <bottom style="medium"/>
    </border>
    <border>
      <left style="medium"/>
      <right style="medium"/>
      <top>
        <color indexed="63"/>
      </top>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71" fillId="0" borderId="0" xfId="57" applyNumberFormat="1" applyFont="1" applyFill="1" applyBorder="1" applyAlignment="1" applyProtection="1">
      <alignment vertical="center"/>
      <protection locked="0"/>
    </xf>
    <xf numFmtId="0" fontId="7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7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7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71" fillId="0" borderId="0" xfId="57" applyNumberFormat="1" applyFont="1" applyFill="1" applyAlignment="1">
      <alignment vertical="top"/>
      <protection/>
    </xf>
    <xf numFmtId="0" fontId="7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71" fillId="0" borderId="0" xfId="57" applyNumberFormat="1" applyFont="1" applyFill="1" applyAlignment="1" applyProtection="1">
      <alignment vertical="top"/>
      <protection/>
    </xf>
    <xf numFmtId="0" fontId="0" fillId="0" borderId="0" xfId="57" applyNumberFormat="1" applyFill="1">
      <alignment/>
      <protection/>
    </xf>
    <xf numFmtId="0" fontId="74" fillId="0" borderId="0" xfId="57" applyNumberFormat="1" applyFont="1" applyFill="1">
      <alignment/>
      <protection/>
    </xf>
    <xf numFmtId="0" fontId="7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5"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8" fontId="5" fillId="0" borderId="11"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76" fillId="33" borderId="10" xfId="59" applyNumberFormat="1" applyFont="1" applyFill="1" applyBorder="1" applyAlignment="1" applyProtection="1">
      <alignment vertical="center" wrapText="1"/>
      <protection locked="0"/>
    </xf>
    <xf numFmtId="0" fontId="73"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5"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4" borderId="11" xfId="57" applyNumberFormat="1" applyFont="1" applyFill="1" applyBorder="1" applyAlignment="1">
      <alignment horizontal="center" vertical="top" wrapText="1"/>
      <protection/>
    </xf>
    <xf numFmtId="0" fontId="77" fillId="33" borderId="10" xfId="64" applyNumberFormat="1" applyFont="1" applyFill="1" applyBorder="1" applyAlignment="1">
      <alignment horizontal="center" vertical="center"/>
    </xf>
    <xf numFmtId="0" fontId="78" fillId="0" borderId="17" xfId="59" applyNumberFormat="1" applyFont="1" applyFill="1" applyBorder="1" applyAlignment="1">
      <alignment horizontal="right" vertical="top"/>
      <protection/>
    </xf>
    <xf numFmtId="0" fontId="2" fillId="34" borderId="10" xfId="57" applyNumberFormat="1" applyFont="1" applyFill="1" applyBorder="1" applyAlignment="1">
      <alignment horizontal="center" vertical="top" wrapText="1"/>
      <protection/>
    </xf>
    <xf numFmtId="178"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2" fontId="2" fillId="35" borderId="11" xfId="57" applyNumberFormat="1" applyFont="1" applyFill="1" applyBorder="1" applyAlignment="1" applyProtection="1">
      <alignment horizontal="right" vertical="center"/>
      <protection locked="0"/>
    </xf>
    <xf numFmtId="2" fontId="2" fillId="35" borderId="10" xfId="57" applyNumberFormat="1" applyFont="1" applyFill="1" applyBorder="1" applyAlignment="1" applyProtection="1">
      <alignment horizontal="center" vertical="center" wrapText="1"/>
      <protection/>
    </xf>
    <xf numFmtId="2" fontId="2" fillId="35" borderId="10" xfId="57" applyNumberFormat="1" applyFont="1" applyFill="1" applyBorder="1" applyAlignment="1">
      <alignment horizontal="center" vertical="center" wrapText="1"/>
      <protection/>
    </xf>
    <xf numFmtId="2" fontId="2" fillId="35" borderId="11" xfId="57" applyNumberFormat="1" applyFont="1" applyFill="1" applyBorder="1" applyAlignment="1">
      <alignment horizontal="center" vertical="center" wrapText="1"/>
      <protection/>
    </xf>
    <xf numFmtId="2" fontId="2" fillId="35" borderId="19" xfId="59" applyNumberFormat="1" applyFont="1" applyFill="1" applyBorder="1" applyAlignment="1">
      <alignment horizontal="right" vertical="center"/>
      <protection/>
    </xf>
    <xf numFmtId="2" fontId="2" fillId="35" borderId="19" xfId="58" applyNumberFormat="1" applyFont="1" applyFill="1" applyBorder="1" applyAlignment="1">
      <alignment horizontal="right" vertical="center"/>
      <protection/>
    </xf>
    <xf numFmtId="0" fontId="3" fillId="35" borderId="11" xfId="59" applyNumberFormat="1" applyFont="1" applyFill="1" applyBorder="1" applyAlignment="1">
      <alignment vertical="center" wrapText="1"/>
      <protection/>
    </xf>
    <xf numFmtId="0" fontId="79" fillId="0" borderId="11" xfId="59" applyNumberFormat="1" applyFont="1" applyFill="1" applyBorder="1" applyAlignment="1">
      <alignment horizontal="center" vertical="top"/>
      <protection/>
    </xf>
    <xf numFmtId="0" fontId="19" fillId="0" borderId="11" xfId="58" applyFont="1" applyBorder="1" applyAlignment="1">
      <alignment horizontal="left" vertical="top" wrapText="1"/>
      <protection/>
    </xf>
    <xf numFmtId="49" fontId="80" fillId="0" borderId="11" xfId="57" applyNumberFormat="1" applyFont="1" applyFill="1" applyBorder="1" applyAlignment="1">
      <alignment horizontal="center" vertical="center"/>
      <protection/>
    </xf>
    <xf numFmtId="0" fontId="19" fillId="0" borderId="11" xfId="57" applyFont="1" applyBorder="1" applyAlignment="1">
      <alignment horizontal="center" vertical="center"/>
      <protection/>
    </xf>
    <xf numFmtId="1" fontId="81" fillId="0" borderId="11" xfId="0" applyNumberFormat="1" applyFont="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36" borderId="10" xfId="57" applyNumberFormat="1" applyFont="1" applyFill="1" applyBorder="1" applyAlignment="1">
      <alignment horizontal="center" vertical="center" wrapText="1"/>
      <protection/>
    </xf>
    <xf numFmtId="0" fontId="82" fillId="36" borderId="10" xfId="59" applyNumberFormat="1" applyFont="1" applyFill="1" applyBorder="1" applyAlignment="1">
      <alignment horizontal="center" vertical="center" wrapText="1"/>
      <protection/>
    </xf>
    <xf numFmtId="0" fontId="82" fillId="36" borderId="10" xfId="59" applyNumberFormat="1" applyFont="1" applyFill="1" applyBorder="1" applyAlignment="1">
      <alignment vertical="center" wrapText="1"/>
      <protection/>
    </xf>
    <xf numFmtId="0" fontId="2" fillId="36" borderId="12" xfId="59" applyNumberFormat="1" applyFont="1" applyFill="1" applyBorder="1" applyAlignment="1">
      <alignment horizontal="center" vertical="top" wrapText="1"/>
      <protection/>
    </xf>
    <xf numFmtId="0" fontId="22" fillId="36" borderId="10" xfId="57" applyNumberFormat="1" applyFont="1" applyFill="1" applyBorder="1" applyAlignment="1">
      <alignment horizontal="center" vertical="center" wrapText="1"/>
      <protection/>
    </xf>
    <xf numFmtId="0" fontId="21" fillId="0" borderId="11" xfId="58" applyFont="1" applyBorder="1" applyAlignment="1">
      <alignment horizontal="left" vertical="top" wrapText="1"/>
      <protection/>
    </xf>
    <xf numFmtId="0" fontId="83" fillId="0" borderId="20" xfId="0" applyFont="1" applyBorder="1" applyAlignment="1">
      <alignment vertical="center" wrapText="1"/>
    </xf>
    <xf numFmtId="0" fontId="83" fillId="0" borderId="21" xfId="0" applyFont="1" applyBorder="1" applyAlignment="1">
      <alignment vertical="center"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top" wrapText="1"/>
      <protection/>
    </xf>
    <xf numFmtId="0" fontId="5" fillId="0" borderId="15" xfId="59" applyNumberFormat="1" applyFont="1" applyFill="1" applyBorder="1" applyAlignment="1">
      <alignment horizontal="center" vertical="top" wrapText="1"/>
      <protection/>
    </xf>
    <xf numFmtId="0" fontId="5" fillId="0" borderId="22" xfId="59" applyNumberFormat="1" applyFont="1" applyFill="1" applyBorder="1" applyAlignment="1">
      <alignment horizontal="center" vertical="top" wrapText="1"/>
      <protection/>
    </xf>
    <xf numFmtId="0" fontId="84" fillId="0" borderId="0" xfId="57" applyNumberFormat="1" applyFont="1" applyFill="1" applyBorder="1" applyAlignment="1">
      <alignment horizontal="right" vertical="top"/>
      <protection/>
    </xf>
    <xf numFmtId="0" fontId="16" fillId="0" borderId="0" xfId="57" applyNumberFormat="1" applyFont="1" applyFill="1" applyBorder="1" applyAlignment="1">
      <alignment horizontal="left" vertical="center" wrapText="1"/>
      <protection/>
    </xf>
    <xf numFmtId="0" fontId="16" fillId="2" borderId="0" xfId="57" applyNumberFormat="1" applyFont="1" applyFill="1" applyBorder="1" applyAlignment="1">
      <alignment horizontal="left" vertical="center" wrapText="1"/>
      <protection/>
    </xf>
    <xf numFmtId="0" fontId="18" fillId="0" borderId="0" xfId="57" applyNumberFormat="1" applyFont="1" applyFill="1" applyBorder="1" applyAlignment="1">
      <alignment horizontal="left" vertical="center" wrapText="1"/>
      <protection/>
    </xf>
    <xf numFmtId="0" fontId="72" fillId="0" borderId="23" xfId="57" applyNumberFormat="1" applyFont="1" applyFill="1" applyBorder="1" applyAlignment="1" applyProtection="1">
      <alignment horizontal="center" wrapText="1"/>
      <protection locked="0"/>
    </xf>
    <xf numFmtId="0" fontId="17" fillId="33" borderId="13" xfId="59" applyNumberFormat="1" applyFont="1" applyFill="1" applyBorder="1" applyAlignment="1" applyProtection="1">
      <alignment horizontal="left" vertical="top"/>
      <protection locked="0"/>
    </xf>
    <xf numFmtId="0" fontId="17" fillId="2" borderId="15" xfId="59" applyNumberFormat="1" applyFont="1" applyFill="1" applyBorder="1" applyAlignment="1" applyProtection="1">
      <alignment horizontal="left" vertical="top"/>
      <protection locked="0"/>
    </xf>
    <xf numFmtId="0" fontId="17" fillId="2" borderId="22" xfId="59"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2514600</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2"/>
  <sheetViews>
    <sheetView showGridLines="0" view="pageLayout" zoomScale="82" zoomScaleNormal="75" zoomScalePageLayoutView="82" workbookViewId="0" topLeftCell="A1">
      <selection activeCell="A7" sqref="A7:BC7"/>
    </sheetView>
  </sheetViews>
  <sheetFormatPr defaultColWidth="9.140625" defaultRowHeight="15"/>
  <cols>
    <col min="1" max="1" width="8.7109375" style="21" customWidth="1"/>
    <col min="2" max="2" width="69.7109375" style="21" customWidth="1"/>
    <col min="3" max="3" width="12.7109375" style="21" customWidth="1"/>
    <col min="4" max="4" width="14.2812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23.00390625" style="21" customWidth="1"/>
    <col min="14" max="14" width="12.28125" style="42" hidden="1" customWidth="1"/>
    <col min="15" max="15" width="12.28125" style="21" hidden="1" customWidth="1"/>
    <col min="16" max="16" width="12.7109375" style="21" hidden="1" customWidth="1"/>
    <col min="17"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25.57421875" style="21" customWidth="1"/>
    <col min="55" max="55" width="43.00390625" style="21" customWidth="1"/>
    <col min="56" max="238" width="9.140625" style="21" customWidth="1"/>
    <col min="239" max="243" width="9.140625" style="22" customWidth="1"/>
    <col min="244" max="16384" width="9.140625" style="21" customWidth="1"/>
  </cols>
  <sheetData>
    <row r="1" spans="1:243" s="1" customFormat="1" ht="30" customHeight="1">
      <c r="A1" s="81" t="str">
        <f>B2&amp;" BoQ"</f>
        <v>Item Wise BoQ</v>
      </c>
      <c r="B1" s="81"/>
      <c r="C1" s="81"/>
      <c r="D1" s="81"/>
      <c r="E1" s="81"/>
      <c r="F1" s="81"/>
      <c r="G1" s="81"/>
      <c r="H1" s="81"/>
      <c r="I1" s="81"/>
      <c r="J1" s="81"/>
      <c r="K1" s="81"/>
      <c r="L1" s="81"/>
      <c r="O1" s="2"/>
      <c r="P1" s="2"/>
      <c r="Q1" s="3"/>
      <c r="IE1" s="3"/>
      <c r="IF1" s="3"/>
      <c r="IG1" s="3"/>
      <c r="IH1" s="3"/>
      <c r="II1" s="3"/>
    </row>
    <row r="2" spans="1:17" s="1" customFormat="1" ht="25.5" customHeight="1" hidden="1">
      <c r="A2" s="23" t="s">
        <v>3</v>
      </c>
      <c r="B2" s="23" t="s">
        <v>39</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25.5" customHeight="1">
      <c r="A4" s="82" t="s">
        <v>44</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6"/>
      <c r="IF4" s="6"/>
      <c r="IG4" s="6"/>
      <c r="IH4" s="6"/>
      <c r="II4" s="6"/>
    </row>
    <row r="5" spans="1:243" s="5" customFormat="1" ht="52.5" customHeight="1">
      <c r="A5" s="82" t="s">
        <v>76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6"/>
      <c r="IF5" s="6"/>
      <c r="IG5" s="6"/>
      <c r="IH5" s="6"/>
      <c r="II5" s="6"/>
    </row>
    <row r="6" spans="1:243" s="5" customFormat="1" ht="23.25" customHeight="1">
      <c r="A6" s="84" t="s">
        <v>82</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6"/>
      <c r="IF6" s="6"/>
      <c r="IG6" s="6"/>
      <c r="IH6" s="6"/>
      <c r="II6" s="6"/>
    </row>
    <row r="7" spans="1:243" s="5" customFormat="1" ht="29.25" customHeight="1" hidden="1">
      <c r="A7" s="85" t="s">
        <v>8</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45" customHeight="1">
      <c r="A8" s="24" t="s">
        <v>9</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51.75" customHeight="1">
      <c r="A9" s="75" t="s">
        <v>10</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104.25" customHeight="1">
      <c r="A11" s="66" t="s">
        <v>0</v>
      </c>
      <c r="B11" s="71" t="s">
        <v>52</v>
      </c>
      <c r="C11" s="67" t="s">
        <v>47</v>
      </c>
      <c r="D11" s="67" t="s">
        <v>51</v>
      </c>
      <c r="E11" s="67" t="s">
        <v>17</v>
      </c>
      <c r="F11" s="67" t="s">
        <v>1</v>
      </c>
      <c r="G11" s="67"/>
      <c r="H11" s="67"/>
      <c r="I11" s="67" t="s">
        <v>18</v>
      </c>
      <c r="J11" s="67" t="s">
        <v>19</v>
      </c>
      <c r="K11" s="67" t="s">
        <v>20</v>
      </c>
      <c r="L11" s="67" t="s">
        <v>21</v>
      </c>
      <c r="M11" s="70" t="s">
        <v>70</v>
      </c>
      <c r="N11" s="67" t="s">
        <v>22</v>
      </c>
      <c r="O11" s="67" t="s">
        <v>43</v>
      </c>
      <c r="P11" s="67" t="s">
        <v>23</v>
      </c>
      <c r="Q11" s="67" t="s">
        <v>24</v>
      </c>
      <c r="R11" s="67" t="s">
        <v>25</v>
      </c>
      <c r="S11" s="67" t="s">
        <v>26</v>
      </c>
      <c r="T11" s="67" t="s">
        <v>27</v>
      </c>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8" t="s">
        <v>28</v>
      </c>
      <c r="BB11" s="68" t="s">
        <v>45</v>
      </c>
      <c r="BC11" s="69" t="s">
        <v>29</v>
      </c>
      <c r="IE11" s="13"/>
      <c r="IF11" s="13"/>
      <c r="IG11" s="13"/>
      <c r="IH11" s="13"/>
      <c r="II11" s="13"/>
    </row>
    <row r="12" spans="1:243" s="12" customFormat="1" ht="15">
      <c r="A12" s="14">
        <v>1</v>
      </c>
      <c r="B12" s="46">
        <v>2</v>
      </c>
      <c r="C12" s="43">
        <v>3</v>
      </c>
      <c r="D12" s="43">
        <v>4</v>
      </c>
      <c r="E12" s="43">
        <v>5</v>
      </c>
      <c r="F12" s="43">
        <v>6</v>
      </c>
      <c r="G12" s="43">
        <v>7</v>
      </c>
      <c r="H12" s="43">
        <v>8</v>
      </c>
      <c r="I12" s="43">
        <v>9</v>
      </c>
      <c r="J12" s="43">
        <v>10</v>
      </c>
      <c r="K12" s="43">
        <v>11</v>
      </c>
      <c r="L12" s="43">
        <v>12</v>
      </c>
      <c r="M12" s="43">
        <v>6</v>
      </c>
      <c r="N12" s="43">
        <v>7</v>
      </c>
      <c r="O12" s="43">
        <v>8</v>
      </c>
      <c r="P12" s="43">
        <v>16</v>
      </c>
      <c r="Q12" s="43">
        <v>9</v>
      </c>
      <c r="R12" s="43">
        <v>18</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10</v>
      </c>
      <c r="BB12" s="43">
        <v>7</v>
      </c>
      <c r="BC12" s="43">
        <v>8</v>
      </c>
      <c r="IE12" s="13"/>
      <c r="IF12" s="13"/>
      <c r="IG12" s="13"/>
      <c r="IH12" s="13"/>
      <c r="II12" s="13"/>
    </row>
    <row r="13" spans="1:243" s="12" customFormat="1" ht="78.75" customHeight="1">
      <c r="A13" s="61">
        <v>1</v>
      </c>
      <c r="B13" s="62" t="s">
        <v>48</v>
      </c>
      <c r="C13" s="63" t="s">
        <v>49</v>
      </c>
      <c r="D13" s="65">
        <v>1</v>
      </c>
      <c r="E13" s="64" t="s">
        <v>50</v>
      </c>
      <c r="F13" s="47"/>
      <c r="G13" s="48">
        <v>0</v>
      </c>
      <c r="H13" s="49" t="s">
        <v>46</v>
      </c>
      <c r="I13" s="50" t="s">
        <v>31</v>
      </c>
      <c r="J13" s="51">
        <f aca="true" t="shared" si="0" ref="J13:J28">IF(I13="Less(-)",-1,1)</f>
        <v>1</v>
      </c>
      <c r="K13" s="52" t="s">
        <v>40</v>
      </c>
      <c r="L13" s="52" t="s">
        <v>6</v>
      </c>
      <c r="M13" s="53"/>
      <c r="N13" s="54"/>
      <c r="O13" s="54"/>
      <c r="P13" s="55"/>
      <c r="Q13" s="54"/>
      <c r="R13" s="54"/>
      <c r="S13" s="56"/>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 aca="true" t="shared" si="1" ref="BA13:BA28">total_amount_ba($B$2,$D$2,D13,F13,J13,K13,M13)</f>
        <v>0</v>
      </c>
      <c r="BB13" s="59">
        <f aca="true" t="shared" si="2" ref="BB13:BB28">BA13+SUM(N13:AZ13)</f>
        <v>0</v>
      </c>
      <c r="BC13" s="60" t="str">
        <f aca="true" t="shared" si="3" ref="BC13:BC28">SpellNumber(L13,BB13)</f>
        <v>INR Zero Only</v>
      </c>
      <c r="IE13" s="13"/>
      <c r="IF13" s="13"/>
      <c r="IG13" s="13"/>
      <c r="IH13" s="13"/>
      <c r="II13" s="13"/>
    </row>
    <row r="14" spans="1:243" s="12" customFormat="1" ht="150" customHeight="1">
      <c r="A14" s="61">
        <v>2</v>
      </c>
      <c r="B14" s="62" t="s">
        <v>53</v>
      </c>
      <c r="C14" s="63" t="s">
        <v>33</v>
      </c>
      <c r="D14" s="65">
        <v>1</v>
      </c>
      <c r="E14" s="64" t="s">
        <v>50</v>
      </c>
      <c r="F14" s="47"/>
      <c r="G14" s="48">
        <v>0</v>
      </c>
      <c r="H14" s="49" t="s">
        <v>46</v>
      </c>
      <c r="I14" s="50" t="s">
        <v>31</v>
      </c>
      <c r="J14" s="51">
        <f t="shared" si="0"/>
        <v>1</v>
      </c>
      <c r="K14" s="52" t="s">
        <v>40</v>
      </c>
      <c r="L14" s="52" t="s">
        <v>6</v>
      </c>
      <c r="M14" s="53"/>
      <c r="N14" s="54"/>
      <c r="O14" s="54"/>
      <c r="P14" s="55"/>
      <c r="Q14" s="54"/>
      <c r="R14" s="54"/>
      <c r="S14" s="56"/>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 t="shared" si="1"/>
        <v>0</v>
      </c>
      <c r="BB14" s="59">
        <f t="shared" si="2"/>
        <v>0</v>
      </c>
      <c r="BC14" s="60" t="str">
        <f t="shared" si="3"/>
        <v>INR Zero Only</v>
      </c>
      <c r="IE14" s="13"/>
      <c r="IF14" s="13"/>
      <c r="IG14" s="13"/>
      <c r="IH14" s="13"/>
      <c r="II14" s="13"/>
    </row>
    <row r="15" spans="1:243" s="12" customFormat="1" ht="93.75" customHeight="1">
      <c r="A15" s="61">
        <v>3</v>
      </c>
      <c r="B15" s="62" t="s">
        <v>54</v>
      </c>
      <c r="C15" s="63" t="s">
        <v>34</v>
      </c>
      <c r="D15" s="65">
        <v>1</v>
      </c>
      <c r="E15" s="64" t="s">
        <v>50</v>
      </c>
      <c r="F15" s="47"/>
      <c r="G15" s="48">
        <v>0</v>
      </c>
      <c r="H15" s="49" t="s">
        <v>46</v>
      </c>
      <c r="I15" s="50" t="s">
        <v>31</v>
      </c>
      <c r="J15" s="51">
        <f t="shared" si="0"/>
        <v>1</v>
      </c>
      <c r="K15" s="52" t="s">
        <v>40</v>
      </c>
      <c r="L15" s="52" t="s">
        <v>6</v>
      </c>
      <c r="M15" s="53"/>
      <c r="N15" s="54"/>
      <c r="O15" s="54"/>
      <c r="P15" s="55"/>
      <c r="Q15" s="54"/>
      <c r="R15" s="54"/>
      <c r="S15" s="56"/>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 t="shared" si="1"/>
        <v>0</v>
      </c>
      <c r="BB15" s="59">
        <f t="shared" si="2"/>
        <v>0</v>
      </c>
      <c r="BC15" s="60" t="str">
        <f t="shared" si="3"/>
        <v>INR Zero Only</v>
      </c>
      <c r="IE15" s="13"/>
      <c r="IF15" s="13"/>
      <c r="IG15" s="13"/>
      <c r="IH15" s="13"/>
      <c r="II15" s="13"/>
    </row>
    <row r="16" spans="1:243" s="12" customFormat="1" ht="128.25" customHeight="1">
      <c r="A16" s="61">
        <v>4</v>
      </c>
      <c r="B16" s="72" t="s">
        <v>71</v>
      </c>
      <c r="C16" s="63" t="s">
        <v>62</v>
      </c>
      <c r="D16" s="65">
        <v>1</v>
      </c>
      <c r="E16" s="64" t="s">
        <v>50</v>
      </c>
      <c r="F16" s="47"/>
      <c r="G16" s="48">
        <v>0</v>
      </c>
      <c r="H16" s="49" t="s">
        <v>46</v>
      </c>
      <c r="I16" s="50" t="s">
        <v>31</v>
      </c>
      <c r="J16" s="51">
        <f t="shared" si="0"/>
        <v>1</v>
      </c>
      <c r="K16" s="52" t="s">
        <v>40</v>
      </c>
      <c r="L16" s="52" t="s">
        <v>6</v>
      </c>
      <c r="M16" s="53"/>
      <c r="N16" s="54"/>
      <c r="O16" s="54"/>
      <c r="P16" s="55"/>
      <c r="Q16" s="54"/>
      <c r="R16" s="54"/>
      <c r="S16" s="56"/>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total_amount_ba($B$2,$D$2,D16,F16,J16,K16,M16)</f>
        <v>0</v>
      </c>
      <c r="BB16" s="59">
        <f>BA16+SUM(N16:AZ16)</f>
        <v>0</v>
      </c>
      <c r="BC16" s="60" t="str">
        <f>SpellNumber(L16,BB16)</f>
        <v>INR Zero Only</v>
      </c>
      <c r="IE16" s="13"/>
      <c r="IF16" s="13"/>
      <c r="IG16" s="13"/>
      <c r="IH16" s="13"/>
      <c r="II16" s="13"/>
    </row>
    <row r="17" spans="1:243" s="12" customFormat="1" ht="147.75" customHeight="1">
      <c r="A17" s="61">
        <v>5</v>
      </c>
      <c r="B17" s="62" t="s">
        <v>55</v>
      </c>
      <c r="C17" s="63" t="s">
        <v>35</v>
      </c>
      <c r="D17" s="65">
        <v>1</v>
      </c>
      <c r="E17" s="64" t="s">
        <v>50</v>
      </c>
      <c r="F17" s="47"/>
      <c r="G17" s="48">
        <v>0</v>
      </c>
      <c r="H17" s="49" t="s">
        <v>46</v>
      </c>
      <c r="I17" s="50" t="s">
        <v>31</v>
      </c>
      <c r="J17" s="51">
        <f t="shared" si="0"/>
        <v>1</v>
      </c>
      <c r="K17" s="52" t="s">
        <v>40</v>
      </c>
      <c r="L17" s="52" t="s">
        <v>6</v>
      </c>
      <c r="M17" s="53"/>
      <c r="N17" s="54"/>
      <c r="O17" s="54"/>
      <c r="P17" s="55"/>
      <c r="Q17" s="54"/>
      <c r="R17" s="54"/>
      <c r="S17" s="56"/>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8">
        <f t="shared" si="1"/>
        <v>0</v>
      </c>
      <c r="BB17" s="59">
        <f t="shared" si="2"/>
        <v>0</v>
      </c>
      <c r="BC17" s="60" t="str">
        <f t="shared" si="3"/>
        <v>INR Zero Only</v>
      </c>
      <c r="IE17" s="13"/>
      <c r="IF17" s="13"/>
      <c r="IG17" s="13"/>
      <c r="IH17" s="13"/>
      <c r="II17" s="13"/>
    </row>
    <row r="18" spans="1:243" s="12" customFormat="1" ht="55.5" customHeight="1">
      <c r="A18" s="61">
        <v>6</v>
      </c>
      <c r="B18" s="62" t="s">
        <v>56</v>
      </c>
      <c r="C18" s="63" t="s">
        <v>63</v>
      </c>
      <c r="D18" s="65">
        <v>1</v>
      </c>
      <c r="E18" s="64" t="s">
        <v>50</v>
      </c>
      <c r="F18" s="47"/>
      <c r="G18" s="48">
        <v>0</v>
      </c>
      <c r="H18" s="49" t="s">
        <v>46</v>
      </c>
      <c r="I18" s="50" t="s">
        <v>31</v>
      </c>
      <c r="J18" s="51">
        <f t="shared" si="0"/>
        <v>1</v>
      </c>
      <c r="K18" s="52" t="s">
        <v>40</v>
      </c>
      <c r="L18" s="52" t="s">
        <v>6</v>
      </c>
      <c r="M18" s="53"/>
      <c r="N18" s="54"/>
      <c r="O18" s="54"/>
      <c r="P18" s="55"/>
      <c r="Q18" s="54"/>
      <c r="R18" s="54"/>
      <c r="S18" s="56"/>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f t="shared" si="1"/>
        <v>0</v>
      </c>
      <c r="BB18" s="59">
        <f t="shared" si="2"/>
        <v>0</v>
      </c>
      <c r="BC18" s="60" t="str">
        <f t="shared" si="3"/>
        <v>INR Zero Only</v>
      </c>
      <c r="IE18" s="13"/>
      <c r="IF18" s="13"/>
      <c r="IG18" s="13"/>
      <c r="IH18" s="13"/>
      <c r="II18" s="13"/>
    </row>
    <row r="19" spans="1:243" s="12" customFormat="1" ht="47.25" customHeight="1">
      <c r="A19" s="61">
        <v>7</v>
      </c>
      <c r="B19" s="62" t="s">
        <v>57</v>
      </c>
      <c r="C19" s="63" t="s">
        <v>64</v>
      </c>
      <c r="D19" s="65">
        <v>1</v>
      </c>
      <c r="E19" s="64" t="s">
        <v>50</v>
      </c>
      <c r="F19" s="47"/>
      <c r="G19" s="48">
        <v>0</v>
      </c>
      <c r="H19" s="49" t="s">
        <v>46</v>
      </c>
      <c r="I19" s="50" t="s">
        <v>31</v>
      </c>
      <c r="J19" s="51">
        <f t="shared" si="0"/>
        <v>1</v>
      </c>
      <c r="K19" s="52" t="s">
        <v>40</v>
      </c>
      <c r="L19" s="52" t="s">
        <v>6</v>
      </c>
      <c r="M19" s="53"/>
      <c r="N19" s="54"/>
      <c r="O19" s="54"/>
      <c r="P19" s="55"/>
      <c r="Q19" s="54"/>
      <c r="R19" s="54"/>
      <c r="S19" s="56"/>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8">
        <f t="shared" si="1"/>
        <v>0</v>
      </c>
      <c r="BB19" s="59">
        <f t="shared" si="2"/>
        <v>0</v>
      </c>
      <c r="BC19" s="60" t="str">
        <f t="shared" si="3"/>
        <v>INR Zero Only</v>
      </c>
      <c r="IE19" s="13"/>
      <c r="IF19" s="13"/>
      <c r="IG19" s="13"/>
      <c r="IH19" s="13"/>
      <c r="II19" s="13"/>
    </row>
    <row r="20" spans="1:243" s="12" customFormat="1" ht="45" customHeight="1">
      <c r="A20" s="61">
        <v>8</v>
      </c>
      <c r="B20" s="62" t="s">
        <v>58</v>
      </c>
      <c r="C20" s="63" t="s">
        <v>65</v>
      </c>
      <c r="D20" s="65">
        <v>1</v>
      </c>
      <c r="E20" s="64" t="s">
        <v>50</v>
      </c>
      <c r="F20" s="47"/>
      <c r="G20" s="48">
        <v>0</v>
      </c>
      <c r="H20" s="49" t="s">
        <v>46</v>
      </c>
      <c r="I20" s="50" t="s">
        <v>31</v>
      </c>
      <c r="J20" s="51">
        <f t="shared" si="0"/>
        <v>1</v>
      </c>
      <c r="K20" s="52" t="s">
        <v>40</v>
      </c>
      <c r="L20" s="52" t="s">
        <v>6</v>
      </c>
      <c r="M20" s="53"/>
      <c r="N20" s="54"/>
      <c r="O20" s="54"/>
      <c r="P20" s="55"/>
      <c r="Q20" s="54"/>
      <c r="R20" s="54"/>
      <c r="S20" s="56"/>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8">
        <f t="shared" si="1"/>
        <v>0</v>
      </c>
      <c r="BB20" s="59">
        <f t="shared" si="2"/>
        <v>0</v>
      </c>
      <c r="BC20" s="60" t="str">
        <f t="shared" si="3"/>
        <v>INR Zero Only</v>
      </c>
      <c r="IE20" s="13"/>
      <c r="IF20" s="13"/>
      <c r="IG20" s="13"/>
      <c r="IH20" s="13"/>
      <c r="II20" s="13"/>
    </row>
    <row r="21" spans="1:243" s="12" customFormat="1" ht="57" customHeight="1">
      <c r="A21" s="61">
        <v>9</v>
      </c>
      <c r="B21" s="62" t="s">
        <v>59</v>
      </c>
      <c r="C21" s="63" t="s">
        <v>66</v>
      </c>
      <c r="D21" s="65">
        <v>1</v>
      </c>
      <c r="E21" s="64" t="s">
        <v>50</v>
      </c>
      <c r="F21" s="47"/>
      <c r="G21" s="48">
        <v>0</v>
      </c>
      <c r="H21" s="49" t="s">
        <v>46</v>
      </c>
      <c r="I21" s="50" t="s">
        <v>31</v>
      </c>
      <c r="J21" s="51">
        <f t="shared" si="0"/>
        <v>1</v>
      </c>
      <c r="K21" s="52" t="s">
        <v>40</v>
      </c>
      <c r="L21" s="52" t="s">
        <v>6</v>
      </c>
      <c r="M21" s="53"/>
      <c r="N21" s="54"/>
      <c r="O21" s="54"/>
      <c r="P21" s="55"/>
      <c r="Q21" s="54"/>
      <c r="R21" s="54"/>
      <c r="S21" s="56"/>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8">
        <f t="shared" si="1"/>
        <v>0</v>
      </c>
      <c r="BB21" s="59">
        <f t="shared" si="2"/>
        <v>0</v>
      </c>
      <c r="BC21" s="60" t="str">
        <f t="shared" si="3"/>
        <v>INR Zero Only</v>
      </c>
      <c r="IE21" s="13"/>
      <c r="IF21" s="13"/>
      <c r="IG21" s="13"/>
      <c r="IH21" s="13"/>
      <c r="II21" s="13"/>
    </row>
    <row r="22" spans="1:243" s="12" customFormat="1" ht="51" customHeight="1">
      <c r="A22" s="61">
        <v>10</v>
      </c>
      <c r="B22" s="62" t="s">
        <v>60</v>
      </c>
      <c r="C22" s="63" t="s">
        <v>67</v>
      </c>
      <c r="D22" s="65">
        <v>1</v>
      </c>
      <c r="E22" s="64" t="s">
        <v>80</v>
      </c>
      <c r="F22" s="47"/>
      <c r="G22" s="48">
        <v>0</v>
      </c>
      <c r="H22" s="49" t="s">
        <v>46</v>
      </c>
      <c r="I22" s="50" t="s">
        <v>31</v>
      </c>
      <c r="J22" s="51">
        <f t="shared" si="0"/>
        <v>1</v>
      </c>
      <c r="K22" s="52" t="s">
        <v>40</v>
      </c>
      <c r="L22" s="52" t="s">
        <v>6</v>
      </c>
      <c r="M22" s="53"/>
      <c r="N22" s="54"/>
      <c r="O22" s="54"/>
      <c r="P22" s="55"/>
      <c r="Q22" s="54"/>
      <c r="R22" s="54"/>
      <c r="S22" s="56"/>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8">
        <f t="shared" si="1"/>
        <v>0</v>
      </c>
      <c r="BB22" s="59">
        <f t="shared" si="2"/>
        <v>0</v>
      </c>
      <c r="BC22" s="60" t="str">
        <f t="shared" si="3"/>
        <v>INR Zero Only</v>
      </c>
      <c r="IE22" s="13"/>
      <c r="IF22" s="13"/>
      <c r="IG22" s="13"/>
      <c r="IH22" s="13"/>
      <c r="II22" s="13"/>
    </row>
    <row r="23" spans="1:243" s="12" customFormat="1" ht="47.25" customHeight="1">
      <c r="A23" s="61">
        <v>11</v>
      </c>
      <c r="B23" s="62" t="s">
        <v>61</v>
      </c>
      <c r="C23" s="63" t="s">
        <v>68</v>
      </c>
      <c r="D23" s="65">
        <v>1</v>
      </c>
      <c r="E23" s="64" t="s">
        <v>80</v>
      </c>
      <c r="F23" s="47"/>
      <c r="G23" s="48">
        <v>0</v>
      </c>
      <c r="H23" s="49" t="s">
        <v>46</v>
      </c>
      <c r="I23" s="50" t="s">
        <v>31</v>
      </c>
      <c r="J23" s="51">
        <f t="shared" si="0"/>
        <v>1</v>
      </c>
      <c r="K23" s="52" t="s">
        <v>40</v>
      </c>
      <c r="L23" s="52" t="s">
        <v>6</v>
      </c>
      <c r="M23" s="53"/>
      <c r="N23" s="54"/>
      <c r="O23" s="54"/>
      <c r="P23" s="55"/>
      <c r="Q23" s="54"/>
      <c r="R23" s="54"/>
      <c r="S23" s="56"/>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8">
        <f t="shared" si="1"/>
        <v>0</v>
      </c>
      <c r="BB23" s="59">
        <f t="shared" si="2"/>
        <v>0</v>
      </c>
      <c r="BC23" s="60" t="str">
        <f t="shared" si="3"/>
        <v>INR Zero Only</v>
      </c>
      <c r="IE23" s="13"/>
      <c r="IF23" s="13"/>
      <c r="IG23" s="13"/>
      <c r="IH23" s="13"/>
      <c r="II23" s="13"/>
    </row>
    <row r="24" spans="1:243" s="12" customFormat="1" ht="47.25" customHeight="1" thickBot="1">
      <c r="A24" s="61">
        <v>12</v>
      </c>
      <c r="B24" s="62" t="s">
        <v>69</v>
      </c>
      <c r="C24" s="63" t="s">
        <v>72</v>
      </c>
      <c r="D24" s="65">
        <v>1</v>
      </c>
      <c r="E24" s="64" t="s">
        <v>80</v>
      </c>
      <c r="F24" s="47"/>
      <c r="G24" s="48">
        <v>0</v>
      </c>
      <c r="H24" s="49" t="s">
        <v>46</v>
      </c>
      <c r="I24" s="50" t="s">
        <v>31</v>
      </c>
      <c r="J24" s="51">
        <f t="shared" si="0"/>
        <v>1</v>
      </c>
      <c r="K24" s="52" t="s">
        <v>40</v>
      </c>
      <c r="L24" s="52" t="s">
        <v>6</v>
      </c>
      <c r="M24" s="53"/>
      <c r="N24" s="54"/>
      <c r="O24" s="54"/>
      <c r="P24" s="55"/>
      <c r="Q24" s="54"/>
      <c r="R24" s="54"/>
      <c r="S24" s="56"/>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f>total_amount_ba($B$2,$D$2,D24,F24,J24,K24,M24)</f>
        <v>0</v>
      </c>
      <c r="BB24" s="59">
        <f>BA24+SUM(N24:AZ24)</f>
        <v>0</v>
      </c>
      <c r="BC24" s="60" t="str">
        <f>SpellNumber(L24,BB24)</f>
        <v>INR Zero Only</v>
      </c>
      <c r="IE24" s="13"/>
      <c r="IF24" s="13"/>
      <c r="IG24" s="13"/>
      <c r="IH24" s="13"/>
      <c r="II24" s="13"/>
    </row>
    <row r="25" spans="1:243" s="12" customFormat="1" ht="47.25" customHeight="1" thickBot="1">
      <c r="A25" s="61">
        <v>13</v>
      </c>
      <c r="B25" s="73" t="s">
        <v>79</v>
      </c>
      <c r="C25" s="63" t="s">
        <v>73</v>
      </c>
      <c r="D25" s="65">
        <v>1</v>
      </c>
      <c r="E25" s="64" t="s">
        <v>50</v>
      </c>
      <c r="F25" s="47"/>
      <c r="G25" s="48">
        <v>0</v>
      </c>
      <c r="H25" s="49" t="s">
        <v>46</v>
      </c>
      <c r="I25" s="50" t="s">
        <v>31</v>
      </c>
      <c r="J25" s="51">
        <f t="shared" si="0"/>
        <v>1</v>
      </c>
      <c r="K25" s="52" t="s">
        <v>40</v>
      </c>
      <c r="L25" s="52" t="s">
        <v>6</v>
      </c>
      <c r="M25" s="53"/>
      <c r="N25" s="54"/>
      <c r="O25" s="54"/>
      <c r="P25" s="55"/>
      <c r="Q25" s="54"/>
      <c r="R25" s="54"/>
      <c r="S25" s="56"/>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8">
        <f>total_amount_ba($B$2,$D$2,D25,F25,J25,K25,M25)</f>
        <v>0</v>
      </c>
      <c r="BB25" s="59">
        <f>BA25+SUM(N25:AZ25)</f>
        <v>0</v>
      </c>
      <c r="BC25" s="60" t="str">
        <f>SpellNumber(L25,BB25)</f>
        <v>INR Zero Only</v>
      </c>
      <c r="IE25" s="13"/>
      <c r="IF25" s="13"/>
      <c r="IG25" s="13"/>
      <c r="IH25" s="13"/>
      <c r="II25" s="13"/>
    </row>
    <row r="26" spans="1:243" s="12" customFormat="1" ht="47.25" customHeight="1" thickBot="1">
      <c r="A26" s="61">
        <v>14</v>
      </c>
      <c r="B26" s="74" t="s">
        <v>77</v>
      </c>
      <c r="C26" s="63" t="s">
        <v>74</v>
      </c>
      <c r="D26" s="65">
        <v>1</v>
      </c>
      <c r="E26" s="64" t="s">
        <v>50</v>
      </c>
      <c r="F26" s="47"/>
      <c r="G26" s="48">
        <v>0</v>
      </c>
      <c r="H26" s="49" t="s">
        <v>46</v>
      </c>
      <c r="I26" s="50" t="s">
        <v>31</v>
      </c>
      <c r="J26" s="51">
        <f t="shared" si="0"/>
        <v>1</v>
      </c>
      <c r="K26" s="52" t="s">
        <v>40</v>
      </c>
      <c r="L26" s="52" t="s">
        <v>6</v>
      </c>
      <c r="M26" s="53"/>
      <c r="N26" s="54"/>
      <c r="O26" s="54"/>
      <c r="P26" s="55"/>
      <c r="Q26" s="54"/>
      <c r="R26" s="54"/>
      <c r="S26" s="56"/>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8">
        <f>total_amount_ba($B$2,$D$2,D26,F26,J26,K26,M26)</f>
        <v>0</v>
      </c>
      <c r="BB26" s="59">
        <f>BA26+SUM(N26:AZ26)</f>
        <v>0</v>
      </c>
      <c r="BC26" s="60" t="str">
        <f>SpellNumber(L26,BB26)</f>
        <v>INR Zero Only</v>
      </c>
      <c r="IE26" s="13"/>
      <c r="IF26" s="13"/>
      <c r="IG26" s="13"/>
      <c r="IH26" s="13"/>
      <c r="II26" s="13"/>
    </row>
    <row r="27" spans="1:243" s="12" customFormat="1" ht="47.25" customHeight="1" thickBot="1">
      <c r="A27" s="61">
        <v>15</v>
      </c>
      <c r="B27" s="74" t="s">
        <v>78</v>
      </c>
      <c r="C27" s="63" t="s">
        <v>75</v>
      </c>
      <c r="D27" s="65">
        <v>1</v>
      </c>
      <c r="E27" s="64" t="s">
        <v>50</v>
      </c>
      <c r="F27" s="47"/>
      <c r="G27" s="48">
        <v>0</v>
      </c>
      <c r="H27" s="49" t="s">
        <v>46</v>
      </c>
      <c r="I27" s="50" t="s">
        <v>31</v>
      </c>
      <c r="J27" s="51">
        <f>IF(I27="Less(-)",-1,1)</f>
        <v>1</v>
      </c>
      <c r="K27" s="52" t="s">
        <v>40</v>
      </c>
      <c r="L27" s="52" t="s">
        <v>6</v>
      </c>
      <c r="M27" s="53"/>
      <c r="N27" s="54"/>
      <c r="O27" s="54"/>
      <c r="P27" s="55"/>
      <c r="Q27" s="54"/>
      <c r="R27" s="54"/>
      <c r="S27" s="56"/>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8">
        <f>total_amount_ba($B$2,$D$2,D27,F27,J27,K27,M27)</f>
        <v>0</v>
      </c>
      <c r="BB27" s="59">
        <f>BA27+SUM(N27:AZ27)</f>
        <v>0</v>
      </c>
      <c r="BC27" s="60" t="str">
        <f>SpellNumber(L27,BB27)</f>
        <v>INR Zero Only</v>
      </c>
      <c r="IE27" s="13"/>
      <c r="IF27" s="13"/>
      <c r="IG27" s="13"/>
      <c r="IH27" s="13"/>
      <c r="II27" s="13"/>
    </row>
    <row r="28" spans="1:243" s="12" customFormat="1" ht="47.25" customHeight="1" thickBot="1">
      <c r="A28" s="61">
        <v>16</v>
      </c>
      <c r="B28" s="74" t="s">
        <v>81</v>
      </c>
      <c r="C28" s="63" t="s">
        <v>83</v>
      </c>
      <c r="D28" s="65">
        <v>1</v>
      </c>
      <c r="E28" s="64" t="s">
        <v>50</v>
      </c>
      <c r="F28" s="47"/>
      <c r="G28" s="48">
        <v>0</v>
      </c>
      <c r="H28" s="49" t="s">
        <v>46</v>
      </c>
      <c r="I28" s="50" t="s">
        <v>31</v>
      </c>
      <c r="J28" s="51">
        <f t="shared" si="0"/>
        <v>1</v>
      </c>
      <c r="K28" s="52" t="s">
        <v>40</v>
      </c>
      <c r="L28" s="52" t="s">
        <v>6</v>
      </c>
      <c r="M28" s="53"/>
      <c r="N28" s="54"/>
      <c r="O28" s="54"/>
      <c r="P28" s="55"/>
      <c r="Q28" s="54"/>
      <c r="R28" s="54"/>
      <c r="S28" s="56"/>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8">
        <f t="shared" si="1"/>
        <v>0</v>
      </c>
      <c r="BB28" s="59">
        <f t="shared" si="2"/>
        <v>0</v>
      </c>
      <c r="BC28" s="60" t="str">
        <f t="shared" si="3"/>
        <v>INR Zero Only</v>
      </c>
      <c r="IE28" s="13"/>
      <c r="IF28" s="13"/>
      <c r="IG28" s="13"/>
      <c r="IH28" s="13"/>
      <c r="II28" s="13"/>
    </row>
    <row r="29" spans="1:243" s="15" customFormat="1" ht="24.75" customHeight="1">
      <c r="A29" s="26" t="s">
        <v>36</v>
      </c>
      <c r="B29" s="27"/>
      <c r="C29" s="28"/>
      <c r="D29" s="29"/>
      <c r="E29" s="29"/>
      <c r="F29" s="29"/>
      <c r="G29" s="29"/>
      <c r="H29" s="30"/>
      <c r="I29" s="30"/>
      <c r="J29" s="30"/>
      <c r="K29" s="30"/>
      <c r="L29" s="31"/>
      <c r="BA29" s="32">
        <f>SUM(BA13:BA28)</f>
        <v>0</v>
      </c>
      <c r="BB29" s="32">
        <f>SUM(BB13:BB28)</f>
        <v>0</v>
      </c>
      <c r="BC29" s="25" t="str">
        <f>SpellNumber($E$2,BB29)</f>
        <v>INR Zero Only</v>
      </c>
      <c r="IE29" s="16">
        <v>4</v>
      </c>
      <c r="IF29" s="16" t="s">
        <v>32</v>
      </c>
      <c r="IG29" s="16" t="s">
        <v>35</v>
      </c>
      <c r="IH29" s="16">
        <v>10</v>
      </c>
      <c r="II29" s="16" t="s">
        <v>30</v>
      </c>
    </row>
    <row r="30" spans="1:243" s="19" customFormat="1" ht="54.75" customHeight="1" hidden="1">
      <c r="A30" s="27" t="s">
        <v>42</v>
      </c>
      <c r="B30" s="33"/>
      <c r="C30" s="17"/>
      <c r="D30" s="34"/>
      <c r="E30" s="35" t="s">
        <v>37</v>
      </c>
      <c r="F30" s="44"/>
      <c r="G30" s="36"/>
      <c r="H30" s="18"/>
      <c r="I30" s="18"/>
      <c r="J30" s="18"/>
      <c r="K30" s="37"/>
      <c r="L30" s="38"/>
      <c r="M30" s="39" t="s">
        <v>38</v>
      </c>
      <c r="O30" s="15"/>
      <c r="P30" s="15"/>
      <c r="Q30" s="15"/>
      <c r="R30" s="15"/>
      <c r="S30" s="15"/>
      <c r="BA30" s="45">
        <f>IF(ISBLANK(F30),0,IF(E30="Excess (+)",ROUND(BA29+(BA29*F30),2),IF(E30="Less (-)",ROUND(BA29+(BA29*F30*(-1)),2),0)))</f>
        <v>0</v>
      </c>
      <c r="BB30" s="40">
        <f>ROUND(BA30,0)</f>
        <v>0</v>
      </c>
      <c r="BC30" s="41" t="str">
        <f>SpellNumber(L30,BB30)</f>
        <v> Zero Only</v>
      </c>
      <c r="IE30" s="20"/>
      <c r="IF30" s="20"/>
      <c r="IG30" s="20"/>
      <c r="IH30" s="20"/>
      <c r="II30" s="20"/>
    </row>
    <row r="31" spans="1:243" s="19" customFormat="1" ht="43.5" customHeight="1">
      <c r="A31" s="26" t="s">
        <v>41</v>
      </c>
      <c r="B31" s="26"/>
      <c r="C31" s="78"/>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0"/>
      <c r="IE31" s="20"/>
      <c r="IF31" s="20"/>
      <c r="IG31" s="20"/>
      <c r="IH31" s="20"/>
      <c r="II31" s="20"/>
    </row>
    <row r="32" spans="3:243" s="12" customFormat="1" ht="15">
      <c r="C32" s="21"/>
      <c r="D32" s="21"/>
      <c r="E32" s="21"/>
      <c r="F32" s="21"/>
      <c r="G32" s="21"/>
      <c r="H32" s="21"/>
      <c r="I32" s="21"/>
      <c r="J32" s="21"/>
      <c r="K32" s="21"/>
      <c r="L32" s="21"/>
      <c r="M32" s="21"/>
      <c r="O32" s="21"/>
      <c r="BA32" s="21"/>
      <c r="BC32" s="21"/>
      <c r="IE32" s="13"/>
      <c r="IF32" s="13"/>
      <c r="IG32" s="13"/>
      <c r="IH32" s="13"/>
      <c r="II32" s="13"/>
    </row>
    <row r="33" ht="15"/>
    <row r="34" ht="15"/>
    <row r="35" ht="15"/>
    <row r="37" ht="15"/>
    <row r="38" ht="15"/>
    <row r="39" ht="15"/>
    <row r="40" ht="15"/>
    <row r="41" ht="15"/>
    <row r="42" ht="15"/>
    <row r="43" ht="15"/>
    <row r="44" ht="15"/>
    <row r="50" ht="15"/>
    <row r="51" ht="15"/>
    <row r="52" ht="15"/>
    <row r="53" ht="15"/>
    <row r="54" ht="15"/>
    <row r="55" ht="15"/>
    <row r="56" ht="15"/>
  </sheetData>
  <sheetProtection password="CC18" sheet="1" selectLockedCells="1"/>
  <mergeCells count="8">
    <mergeCell ref="A9:BC9"/>
    <mergeCell ref="C31:BC31"/>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0">
      <formula1>IF(ISBLANK(F30),$A$3:$C$3,$B$3:$C$3)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0">
      <formula1>IF(E30&lt;&gt;"Select",0,-1)</formula1>
      <formula2>IF(E30&lt;&gt;"Select",99.99,-1)</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allowBlank="1" showInputMessage="1" showErrorMessage="1" promptTitle="Rate Entry" prompt="Please enter VAT charges in Rupees for this item. " errorTitle="Invaid Entry" error="Only Numeric Values are allowed. " sqref="M13:M28">
      <formula1>0</formula1>
      <formula2>999999999999999</formula2>
    </dataValidation>
    <dataValidation allowBlank="1" showInputMessage="1" showErrorMessage="1" promptTitle="Units" prompt="Please enter Units in text" sqref="E13:E28"/>
    <dataValidation type="list" allowBlank="1" showInputMessage="1" showErrorMessage="1" sqref="L13:L28">
      <formula1>"INR"</formula1>
    </dataValidation>
    <dataValidation allowBlank="1" showInputMessage="1" showErrorMessage="1" promptTitle="Addition / Deduction" prompt="Please Choose the correct One" sqref="J13:J28"/>
    <dataValidation type="list" showInputMessage="1" showErrorMessage="1" sqref="I13:I28">
      <formula1>"Excess(+), Less(-)"</formula1>
    </dataValidation>
    <dataValidation type="decimal" allowBlank="1" showInputMessage="1" showErrorMessage="1" errorTitle="Invalid Entry" error="Only Numeric Values are allowed. " sqref="A13:A28">
      <formula1>0</formula1>
      <formula2>999999999999999</formula2>
    </dataValidation>
    <dataValidation allowBlank="1" showInputMessage="1" showErrorMessage="1" promptTitle="Itemcode/Make" prompt="Please enter text" sqref="C13:C28"/>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8">
      <formula1>0</formula1>
      <formula2>999999999999999</formula2>
    </dataValidation>
    <dataValidation type="list" allowBlank="1" showInputMessage="1" showErrorMessage="1" sqref="K13:K28">
      <formula1>"Partial Conversion, Full Conversion"</formula1>
    </dataValidation>
  </dataValidations>
  <printOptions/>
  <pageMargins left="0.1968503937007874" right="0.1968503937007874" top="0.2362204724409449" bottom="0.2755905511811024" header="0.1968503937007874" footer="0.2362204724409449"/>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User01</cp:lastModifiedBy>
  <cp:lastPrinted>2024-03-02T07:36:43Z</cp:lastPrinted>
  <dcterms:created xsi:type="dcterms:W3CDTF">2009-01-30T06:42:42Z</dcterms:created>
  <dcterms:modified xsi:type="dcterms:W3CDTF">2024-03-04T08:42:58Z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fgJlhx0VsQy6ciPO73GQ3daV64g=</vt:lpwstr>
  </property>
</Properties>
</file>